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16" windowHeight="8820" activeTab="1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<sst xmlns="http://schemas.openxmlformats.org/spreadsheetml/2006/main" count="31" uniqueCount="23">
  <si>
    <t xml:space="preserve"> </t>
  </si>
  <si>
    <t xml:space="preserve">Прейскурант </t>
  </si>
  <si>
    <t xml:space="preserve"> тарифов на перевозку грузов и пассажиров автотранспортом </t>
  </si>
  <si>
    <t>№ п/п</t>
  </si>
  <si>
    <t>Марка автомобиля</t>
  </si>
  <si>
    <t>Стоимость  1маш.часа с НДС,бел.руб</t>
  </si>
  <si>
    <t>Марка машины и механизма</t>
  </si>
  <si>
    <t>Стоимость маш.часа с НДС ,бел.руб</t>
  </si>
  <si>
    <t>Бульдозеры</t>
  </si>
  <si>
    <t>Краны автомобильные</t>
  </si>
  <si>
    <t>Погрузчики</t>
  </si>
  <si>
    <t>Тракторы</t>
  </si>
  <si>
    <t>КАМАЗ-55111</t>
  </si>
  <si>
    <t>КАМАЗ-53229</t>
  </si>
  <si>
    <t>МАЗ-533731</t>
  </si>
  <si>
    <t>МАЗ-6303-05</t>
  </si>
  <si>
    <t>МАЗ-6303</t>
  </si>
  <si>
    <t>Грузоподъемность            (т)</t>
  </si>
  <si>
    <r>
      <t xml:space="preserve">Тарифов на арендную плату и услуги по управлению и техническому обслуживанию строительных машин и механизмов                                                   </t>
    </r>
    <r>
      <rPr>
        <b/>
        <i/>
        <sz val="12"/>
        <rFont val="Arial Cyr"/>
        <family val="0"/>
      </rPr>
      <t>ОАО   "Гродножилстрой",</t>
    </r>
    <r>
      <rPr>
        <i/>
        <sz val="12"/>
        <rFont val="Arial Cyr"/>
        <family val="0"/>
      </rPr>
      <t xml:space="preserve"> сдаваемых в аренду с экипажем ,действующий                    с 01.09.2015г             </t>
    </r>
  </si>
  <si>
    <t>Полуприцепы к седельным тягачам</t>
  </si>
  <si>
    <t xml:space="preserve">          ОАО "Гродножилстрой",действующий на 13.10.2015г.</t>
  </si>
  <si>
    <t>и растворных смесей в  ОАО "Гродножилстрой"</t>
  </si>
  <si>
    <t xml:space="preserve">Бетоносмесители,при условии приобретения бетонных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</si>
</sst>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%"/>
    <numFmt numFmtId="172" formatCode="_(* #,##0_);_(* \(#,##0\);_(* &quot;-&quot;_);_(@_)"/>
  </numFmts>
  <fonts count="47"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70" fontId="4" fillId="0" borderId="18" xfId="58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0" fontId="4" fillId="0" borderId="21" xfId="58" applyNumberFormat="1" applyFont="1" applyFill="1" applyBorder="1" applyAlignment="1">
      <alignment horizontal="center"/>
    </xf>
    <xf numFmtId="168" fontId="3" fillId="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/>
    </xf>
    <xf numFmtId="0" fontId="11" fillId="0" borderId="17" xfId="0" applyNumberFormat="1" applyFont="1" applyFill="1" applyBorder="1" applyAlignment="1">
      <alignment/>
    </xf>
    <xf numFmtId="172" fontId="12" fillId="0" borderId="17" xfId="0" applyNumberFormat="1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/>
    </xf>
    <xf numFmtId="172" fontId="12" fillId="0" borderId="32" xfId="0" applyNumberFormat="1" applyFont="1" applyFill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3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1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/>
    </xf>
    <xf numFmtId="172" fontId="12" fillId="0" borderId="2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/>
    </xf>
    <xf numFmtId="172" fontId="12" fillId="0" borderId="35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right" vertical="center" indent="1"/>
    </xf>
    <xf numFmtId="172" fontId="11" fillId="0" borderId="21" xfId="0" applyNumberFormat="1" applyFont="1" applyFill="1" applyBorder="1" applyAlignment="1">
      <alignment horizontal="right" vertical="center" indent="1"/>
    </xf>
    <xf numFmtId="0" fontId="11" fillId="0" borderId="28" xfId="0" applyFont="1" applyFill="1" applyBorder="1" applyAlignment="1">
      <alignment horizontal="right" vertical="center" indent="1"/>
    </xf>
    <xf numFmtId="0" fontId="11" fillId="0" borderId="32" xfId="0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170" fontId="4" fillId="0" borderId="0" xfId="58" applyNumberFormat="1" applyFont="1" applyFill="1" applyBorder="1" applyAlignment="1">
      <alignment horizontal="center"/>
    </xf>
    <xf numFmtId="170" fontId="4" fillId="0" borderId="27" xfId="58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170" fontId="4" fillId="0" borderId="38" xfId="58" applyNumberFormat="1" applyFont="1" applyFill="1" applyBorder="1" applyAlignment="1">
      <alignment horizontal="center"/>
    </xf>
    <xf numFmtId="170" fontId="4" fillId="0" borderId="39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8" fontId="3" fillId="0" borderId="36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44" fontId="5" fillId="0" borderId="40" xfId="42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&#1067;\&#1040;&#1074;&#1090;&#1086;&#1090;&#1088;&#1072;&#1085;&#1089;&#1087;&#1086;&#1088;&#1090;\A_gjs-&#1089;&#1077;&#1085;&#1090;&#1103;&#1073;&#1088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&#1067;\&#1052;&#1077;&#1093;&#1072;&#1085;&#1080;&#1079;&#1084;&#1099;\M_gjs-&#1089;&#1077;&#1085;&#1090;&#1103;&#1073;&#1088;&#1100;%202015(&#1089;&#1090;&#1086;&#1088;&#1086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ы"/>
      <sheetName val="пр. согл.цен"/>
      <sheetName val="Константы"/>
      <sheetName val="ПАРК"/>
      <sheetName val="Топливо"/>
      <sheetName val="УНЗ-2014"/>
      <sheetName val="УНЗ-2012"/>
      <sheetName val="УНЗ_2011"/>
      <sheetName val="Премия и доплаты"/>
      <sheetName val="Коэфф.корр. норм расх.топлива"/>
      <sheetName val="ШИНЫ"/>
      <sheetName val="УНЗ"/>
      <sheetName val="УНЗ_2007"/>
      <sheetName val="УНЗ_2010"/>
      <sheetName val="УНЗ_2009"/>
      <sheetName val="протокол согл.цен"/>
      <sheetName val="Парк автомашин"/>
      <sheetName val="РОСТ цен"/>
      <sheetName val="Амортизация"/>
      <sheetName val="Зарплата"/>
      <sheetName val="ТО"/>
      <sheetName val="ГСМ"/>
      <sheetName val="ремонт шин"/>
      <sheetName val="свод(рост)"/>
      <sheetName val="налоги(рост)"/>
      <sheetName val="тариф 1ч(рост)"/>
      <sheetName val="тариф 1км(рост)"/>
      <sheetName val="прейскурант за маш.ч(рост)"/>
      <sheetName val="прейскурант(рост)"/>
      <sheetName val="рост(инд)"/>
      <sheetName val="прейскурант(маш.ч)"/>
      <sheetName val="Прейскурант"/>
      <sheetName val="прейскурант(скидка на бетоносм)"/>
      <sheetName val="скидка на бетоносмес(налоги)"/>
      <sheetName val="налоги (рост колхоз)"/>
      <sheetName val="тариф 1ч(рост колхоз)"/>
      <sheetName val="тариф 1км(рост колхоз)"/>
      <sheetName val="прейскурант (рост колхоз)"/>
      <sheetName val="прейскурант маш.час(колхоз)"/>
      <sheetName val="налоги средн.(рост)+"/>
      <sheetName val="тариф 1ч средн (рост)+"/>
      <sheetName val="тариф 1км средн(рост)+"/>
      <sheetName val="прейскурант средн.маш.ч.(рост)"/>
      <sheetName val="прейскур.средн.(рост+)"/>
      <sheetName val="рост средн (+)"/>
      <sheetName val="Себестоимость"/>
      <sheetName val="Свод"/>
      <sheetName val="Свод затрат средний"/>
      <sheetName val="РОСТ"/>
      <sheetName val="Налоги"/>
      <sheetName val="Налоги (средниий тариф)"/>
      <sheetName val="Тариф 1 часа"/>
      <sheetName val="Тариф 1 часа (средний)"/>
      <sheetName val="Тариф 1 км"/>
      <sheetName val="Тариф 1 км (средний)"/>
      <sheetName val="автобусы для Островца"/>
      <sheetName val="Прейскурант средних тарифов"/>
      <sheetName val="прейскурант средн.1маш.час"/>
      <sheetName val="РОСТ (средний тариф)"/>
      <sheetName val="Калькуляция бетоносмесителя"/>
      <sheetName val="ЖКХ"/>
      <sheetName val="БМВ-528"/>
      <sheetName val="ВАЗ-21099"/>
      <sheetName val="УАЗ-3303"/>
      <sheetName val="шевроле-нива"/>
      <sheetName val="ВАЗ-2110(инв.3412)"/>
      <sheetName val="ВАЗ-21099(инв.11747)"/>
      <sheetName val="ЗИЛ"/>
      <sheetName val="МАЗ-551605-024(инв.4480,4481)"/>
      <sheetName val="МАЗ-642205(инв.11321)"/>
      <sheetName val="МАЗ-93381(инв.4094)"/>
      <sheetName val="инв.13851"/>
      <sheetName val="инв.3938"/>
      <sheetName val="МАЗ-437040 (инв.4219)"/>
      <sheetName val="маз-551605-2121-24(ИНВ.4189)"/>
      <sheetName val="самосвалы(колхоз)"/>
      <sheetName val="инв4710"/>
      <sheetName val="МАЗ-5433+МАЗ-9380"/>
      <sheetName val="маз-551605-2121-024(ИНВ.4712)"/>
      <sheetName val="МАЗ-6501А8(инв.12244 колх.ноябр"/>
      <sheetName val="МАЗ-83781 (колх.дек.)"/>
      <sheetName val="ПЛ 12-12"/>
      <sheetName val="инв12470,12474,12471"/>
      <sheetName val="МАЗ-5516(инв.12475,12474 колх.)"/>
      <sheetName val="МАЗ-5440А3(колх)"/>
      <sheetName val="МАЗ-630200-2126(колх.дек)"/>
      <sheetName val="инв2989"/>
      <sheetName val="МАЗ-5516(инв.12475 Колх.ноябрь)"/>
      <sheetName val="МАЗ-551605-2121(инв.4481Колх)"/>
      <sheetName val="УАЗ-3303(аренда)"/>
      <sheetName val="МАЗ-551633-371(инв.11712)"/>
      <sheetName val="МАЗ-551633-371(инв.11626)"/>
      <sheetName val="ГАЗ-3302(инв4191,10813)"/>
      <sheetName val="МАЗ-5516А5(12475)"/>
      <sheetName val="МАЗ-5440А5(12477)"/>
      <sheetName val="МАЗ-6501А8(12244)"/>
      <sheetName val="бензовозы"/>
      <sheetName val="инв13807,13808,13810"/>
      <sheetName val="инв10773"/>
      <sheetName val="МАЗ-555102-225(11326)"/>
      <sheetName val="МАЗ-642205(10462 с сверхур.)"/>
      <sheetName val="МАЗ-55102-225(11325,11323)"/>
      <sheetName val="инв.10777,4174"/>
      <sheetName val="приц.инв10768,3082"/>
      <sheetName val="МАЗ-642208(11071)"/>
      <sheetName val="прицеп инв13268"/>
      <sheetName val="МАЗ-857120"/>
      <sheetName val="АПС-554431"/>
      <sheetName val="МАЗ-998500"/>
      <sheetName val="УПР-12-12"/>
      <sheetName val="А-483"/>
      <sheetName val="МАЗ-642205(команд.)"/>
      <sheetName val="МАЗ-543302-2120(команд)"/>
      <sheetName val="Лист1"/>
      <sheetName val="МАЗ-5440А3(команд)"/>
      <sheetName val="МАЗ-642205(вых.день)"/>
      <sheetName val="МАЗ-642205(вых.день с команд.)"/>
      <sheetName val="Лист2"/>
      <sheetName val="БМВ-528(4357)"/>
      <sheetName val="Калькуляция КАМАЗ-55111(3762)"/>
      <sheetName val="МАЗ-555102-22(11327)"/>
      <sheetName val="МАЗ-5516 А5(12470)"/>
      <sheetName val="июль 2012г."/>
      <sheetName val="август 2012"/>
      <sheetName val="сентябрь"/>
      <sheetName val="Транспортн.устр-во"/>
      <sheetName val="Август"/>
      <sheetName val="декабрь(спец.хоз-во)"/>
      <sheetName val="февраль 2014г"/>
      <sheetName val="бензовоз(колхоз,без топл)"/>
      <sheetName val="сам 2575"/>
    </sheetNames>
    <sheetDataSet>
      <sheetData sheetId="3">
        <row r="60">
          <cell r="G60" t="str">
            <v>47мест</v>
          </cell>
        </row>
        <row r="62">
          <cell r="G62" t="str">
            <v>31 мест</v>
          </cell>
        </row>
        <row r="63">
          <cell r="G63" t="str">
            <v>22 мест</v>
          </cell>
        </row>
        <row r="66">
          <cell r="H66">
            <v>9.65</v>
          </cell>
        </row>
        <row r="68">
          <cell r="H68">
            <v>12.56</v>
          </cell>
        </row>
        <row r="72">
          <cell r="H72">
            <v>7.5</v>
          </cell>
        </row>
        <row r="73">
          <cell r="H73">
            <v>10.85</v>
          </cell>
        </row>
        <row r="75">
          <cell r="H75">
            <v>13</v>
          </cell>
        </row>
        <row r="96">
          <cell r="H96">
            <v>4.595</v>
          </cell>
        </row>
        <row r="102">
          <cell r="H102">
            <v>3.7</v>
          </cell>
        </row>
        <row r="110">
          <cell r="H110">
            <v>9.3</v>
          </cell>
        </row>
        <row r="120">
          <cell r="H120">
            <v>13.3</v>
          </cell>
        </row>
        <row r="129">
          <cell r="H129">
            <v>8.5</v>
          </cell>
        </row>
        <row r="134">
          <cell r="H134">
            <v>20</v>
          </cell>
        </row>
        <row r="165">
          <cell r="H165">
            <v>10</v>
          </cell>
        </row>
        <row r="178">
          <cell r="H178">
            <v>22</v>
          </cell>
        </row>
        <row r="179">
          <cell r="H179">
            <v>22.5</v>
          </cell>
        </row>
        <row r="187">
          <cell r="H187">
            <v>25.5</v>
          </cell>
        </row>
        <row r="293">
          <cell r="H293">
            <v>12</v>
          </cell>
        </row>
        <row r="303">
          <cell r="H303">
            <v>12</v>
          </cell>
        </row>
        <row r="317">
          <cell r="H317">
            <v>14</v>
          </cell>
        </row>
        <row r="342">
          <cell r="H342">
            <v>20.9</v>
          </cell>
        </row>
      </sheetData>
      <sheetData sheetId="39">
        <row r="33">
          <cell r="T33">
            <v>393100</v>
          </cell>
        </row>
        <row r="35">
          <cell r="T35">
            <v>280900</v>
          </cell>
        </row>
        <row r="36">
          <cell r="T36">
            <v>267800</v>
          </cell>
        </row>
        <row r="38">
          <cell r="T38">
            <v>415300</v>
          </cell>
        </row>
        <row r="39">
          <cell r="T39">
            <v>443000</v>
          </cell>
        </row>
        <row r="40">
          <cell r="T40">
            <v>329700</v>
          </cell>
        </row>
        <row r="41">
          <cell r="T41">
            <v>542200</v>
          </cell>
        </row>
        <row r="42">
          <cell r="T42">
            <v>430800</v>
          </cell>
        </row>
        <row r="59">
          <cell r="T59">
            <v>301400</v>
          </cell>
        </row>
        <row r="64">
          <cell r="T64">
            <v>250700</v>
          </cell>
        </row>
        <row r="71">
          <cell r="T71">
            <v>331600</v>
          </cell>
        </row>
        <row r="78">
          <cell r="T78">
            <v>415200</v>
          </cell>
        </row>
        <row r="87">
          <cell r="T87">
            <v>343400</v>
          </cell>
        </row>
        <row r="88">
          <cell r="T88">
            <v>422700</v>
          </cell>
        </row>
        <row r="96">
          <cell r="T96">
            <v>322100</v>
          </cell>
        </row>
        <row r="98">
          <cell r="T98">
            <v>458900</v>
          </cell>
        </row>
        <row r="99">
          <cell r="T99">
            <v>419400</v>
          </cell>
        </row>
        <row r="101">
          <cell r="T101">
            <v>495600</v>
          </cell>
        </row>
        <row r="110">
          <cell r="T110">
            <v>319500</v>
          </cell>
        </row>
        <row r="111">
          <cell r="T111">
            <v>317000</v>
          </cell>
        </row>
        <row r="112">
          <cell r="T112">
            <v>296000</v>
          </cell>
        </row>
        <row r="115">
          <cell r="T115">
            <v>329600</v>
          </cell>
        </row>
        <row r="116">
          <cell r="T116">
            <v>342100</v>
          </cell>
        </row>
        <row r="148">
          <cell r="T148">
            <v>69400</v>
          </cell>
        </row>
        <row r="149">
          <cell r="T149">
            <v>75400</v>
          </cell>
        </row>
        <row r="156">
          <cell r="T156">
            <v>80600</v>
          </cell>
        </row>
        <row r="168">
          <cell r="T168">
            <v>56100</v>
          </cell>
        </row>
      </sheetData>
      <sheetData sheetId="47">
        <row r="28">
          <cell r="A28" t="str">
            <v>Автобусы</v>
          </cell>
        </row>
        <row r="33">
          <cell r="B33" t="str">
            <v>МАЗ-152062</v>
          </cell>
        </row>
        <row r="35">
          <cell r="B35" t="str">
            <v>КАВЗ-4235-31</v>
          </cell>
        </row>
        <row r="36">
          <cell r="B36" t="str">
            <v>МАЗ-241030</v>
          </cell>
        </row>
        <row r="37">
          <cell r="A37" t="str">
            <v>Бетоносмеситель</v>
          </cell>
        </row>
        <row r="38">
          <cell r="B38" t="str">
            <v>КАМАЗ-55111</v>
          </cell>
        </row>
        <row r="39">
          <cell r="B39" t="str">
            <v>КАМАЗ-53229</v>
          </cell>
        </row>
        <row r="40">
          <cell r="B40" t="str">
            <v>МАЗ-533731</v>
          </cell>
        </row>
        <row r="41">
          <cell r="B41" t="str">
            <v>МАЗ-6303-05</v>
          </cell>
        </row>
        <row r="42">
          <cell r="B42" t="str">
            <v>МАЗ-6303</v>
          </cell>
        </row>
        <row r="52">
          <cell r="A52" t="str">
            <v>Бортовые автомашины</v>
          </cell>
        </row>
        <row r="59">
          <cell r="B59" t="str">
            <v>GAZ-3309 </v>
          </cell>
        </row>
        <row r="64">
          <cell r="B64" t="str">
            <v>ГАЗ-331043</v>
          </cell>
        </row>
        <row r="71">
          <cell r="B71" t="str">
            <v>МАЗ-5336-03</v>
          </cell>
        </row>
        <row r="77">
          <cell r="A77" t="str">
            <v>Лесовоз</v>
          </cell>
        </row>
        <row r="78">
          <cell r="B78" t="str">
            <v>МАЗ-630300-2126</v>
          </cell>
        </row>
        <row r="84">
          <cell r="A84" t="str">
            <v>Самосвалы</v>
          </cell>
        </row>
        <row r="87">
          <cell r="B87" t="str">
            <v>МАЗ-5551 </v>
          </cell>
        </row>
        <row r="88">
          <cell r="B88" t="str">
            <v>МАЗ-551605-2121-024</v>
          </cell>
        </row>
        <row r="96">
          <cell r="B96" t="str">
            <v>МАЗ-5551 А2</v>
          </cell>
        </row>
        <row r="98">
          <cell r="B98" t="str">
            <v>МАЗ-МАН 651268</v>
          </cell>
        </row>
        <row r="99">
          <cell r="B99" t="str">
            <v>МАЗ-МАН 652538</v>
          </cell>
        </row>
        <row r="101">
          <cell r="B101" t="str">
            <v>МАЗ-МАН 756539</v>
          </cell>
        </row>
        <row r="105">
          <cell r="A105" t="str">
            <v>Седельные тягачи</v>
          </cell>
        </row>
        <row r="110">
          <cell r="B110" t="str">
            <v>МАЗ-543230</v>
          </cell>
        </row>
        <row r="111">
          <cell r="B111" t="str">
            <v>МАЗ-642290</v>
          </cell>
        </row>
        <row r="112">
          <cell r="B112" t="str">
            <v>МАЗ-5433</v>
          </cell>
        </row>
        <row r="115">
          <cell r="B115" t="str">
            <v>МАЗ-642205</v>
          </cell>
        </row>
        <row r="116">
          <cell r="B116" t="str">
            <v>МАЗ-642208-232</v>
          </cell>
        </row>
        <row r="148">
          <cell r="B148" t="str">
            <v>ПЛ 12-12 площ.</v>
          </cell>
        </row>
        <row r="149">
          <cell r="B149" t="str">
            <v>ПЛ 12-12(платформа)</v>
          </cell>
        </row>
        <row r="156">
          <cell r="B156" t="str">
            <v>А-483 панел.</v>
          </cell>
        </row>
        <row r="168">
          <cell r="B168" t="str">
            <v>МАЗ-9380 платф.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ы"/>
      <sheetName val="протокол согл.цен"/>
      <sheetName val="Общие константы"/>
      <sheetName val="Основные фонды"/>
      <sheetName val="х"/>
      <sheetName val="Константы по стр.машинам"/>
      <sheetName val="Примия и доплаты"/>
      <sheetName val="Расчет на смазочные материалы"/>
      <sheetName val="Коэфф.нагрузки"/>
      <sheetName val="Нормы на см.материалы КБ"/>
      <sheetName val="Справочник оснастки"/>
      <sheetName val="Справочник эл-двиг."/>
      <sheetName val="Протокол"/>
      <sheetName val="себестоимость"/>
      <sheetName val="Уведомление"/>
      <sheetName val="прейскурант (колхоз)"/>
      <sheetName val="Прейскурант"/>
      <sheetName val="Прейскурант+"/>
      <sheetName val="Свод тарифов упраления и ТО"/>
      <sheetName val="Свод тарифов+"/>
      <sheetName val="Свод тарифов аренды"/>
      <sheetName val="Аренда (все)"/>
      <sheetName val="Аренда (колхоз)"/>
      <sheetName val="Аренда с налогами"/>
      <sheetName val="Свод аренды по инв.номерам"/>
      <sheetName val="Зарплата"/>
      <sheetName val="ТО_ТР"/>
      <sheetName val="ТО+КР (зарплата)"/>
      <sheetName val="ТО+КР (запчасти)"/>
      <sheetName val="ГСМ"/>
      <sheetName val="ГСМ-км"/>
      <sheetName val="Электоэнергия"/>
      <sheetName val="Смазка КБ"/>
      <sheetName val="Гидравлика"/>
      <sheetName val="Перебазировка с_х"/>
      <sheetName val="Оснастка"/>
      <sheetName val="Свод"/>
      <sheetName val="НР и ПН"/>
      <sheetName val="Налоги(рост)"/>
      <sheetName val="налоги (колхоз)"/>
      <sheetName val="Налоги"/>
      <sheetName val="усреднен.тариф ###"/>
      <sheetName val="усредненные"/>
      <sheetName val="рост"/>
      <sheetName val="ЕК-18 (4847)-аренда"/>
      <sheetName val="ЕТ-18-30 (10700)-аренда"/>
      <sheetName val="ЭО-4112А (4479)-аренда"/>
      <sheetName val="ЭО-4112А (4718)-аренда"/>
      <sheetName val="CAT-320DL (11515)-аренда"/>
      <sheetName val="CAT-320 DL (12170)-аренда"/>
      <sheetName val="CAT-324 DL-аренда"/>
      <sheetName val="САТ-324 DLN-аренда"/>
      <sheetName val="CAT-M315 D-аренда"/>
      <sheetName val="ЕК-14 (4345)-аренда"/>
      <sheetName val="ЕК-14 (4535)-аренда"/>
      <sheetName val="ЕК-14 (4540)-аренда"/>
      <sheetName val="ЕК-14 (4658)-аренда"/>
      <sheetName val="ЕК-14 (4659)-аренда"/>
      <sheetName val="ЭО-5119 (3936)-аренда"/>
      <sheetName val="Э-10011 (608)-аренда"/>
      <sheetName val="JCBS 160W-аренда"/>
      <sheetName val="ТО-49 (МТЗ-82) (3882)-аренда"/>
      <sheetName val="Амкодор-702А (4660)-аренда"/>
      <sheetName val="Амкодор-702А (11034)-аренда"/>
      <sheetName val="Амкодор-702Е (4846)-аренда"/>
      <sheetName val="Амкодор-702ЕМ-03-аренда"/>
      <sheetName val="CAT-428E (11709)-аренда"/>
      <sheetName val="CAT-428E (11710)-аренда"/>
      <sheetName val="ДЗ-171Б (3746)-аренда"/>
      <sheetName val="ДЗ-171Б (4812)-аренда"/>
      <sheetName val="ДЗ-27 (4210)-аренда"/>
      <sheetName val="ДТ-75  (4209)-аренда"/>
      <sheetName val="ДТ-75  (10821)-аренда"/>
      <sheetName val="ДЗ-42Г (1808)-аренда"/>
      <sheetName val="ДЗ-42Г.1 (10437)-аренда"/>
      <sheetName val="ДЗ-162 (4220)-аренда"/>
      <sheetName val="ДЗ-110 (4261)-аренда"/>
      <sheetName val="САТ D4K XL (12910)-аренда"/>
      <sheetName val="CAT-D4K XL (12911)-аренда"/>
      <sheetName val="Б-170М 01Е (3403)-аренда"/>
      <sheetName val="CAT-D5K XL (12529)-аренда"/>
      <sheetName val="CAT-D5K XL (12530)-аренда"/>
      <sheetName val="CAT D5 XL (12909)-аренда"/>
      <sheetName val="CAT-D6R (11320)-аренда"/>
      <sheetName val="CAT-D6T (13160)-аренда"/>
      <sheetName val="КС-3575А (2266)-аренда"/>
      <sheetName val="КС-3575А (10812)-аренда"/>
      <sheetName val="КС-3577-4 (1580)-аренда"/>
      <sheetName val="КС-3577-4 (4888)-аренда"/>
      <sheetName val="КС-3577 (2857)-аренда"/>
      <sheetName val="КС-35719-5-02 (12179)-аренда"/>
      <sheetName val="КС-35719-5-02 (12180)-аренда"/>
      <sheetName val="КС-4562 (2850)-аренда"/>
      <sheetName val="КС-4562 (4663)-аренда"/>
      <sheetName val="КС-45717К (4859)-аренда"/>
      <sheetName val="КС-45719-5А (13432) -аренда"/>
      <sheetName val="КС-55713-1К (13433)-аренда"/>
      <sheetName val="КС-55713-1К-4 (15942)-аренда"/>
      <sheetName val="КС-55713-1К-4 (15943)-аренда"/>
      <sheetName val="КС-5473Б (2043)-аренда"/>
      <sheetName val="КБ-403 (863)-аренда "/>
      <sheetName val="КБ-403Б (1309)-аренда"/>
      <sheetName val="КБ-403А (1395)-аренда"/>
      <sheetName val="КБ-401 (3992)-аренда"/>
      <sheetName val="КБ-401П (10364)-аренда"/>
      <sheetName val="КБ-401П (10389)-аренда"/>
      <sheetName val="КБ-401П (11498)-аренда"/>
      <sheetName val="КБ-401П (11596)-аренда"/>
      <sheetName val="КБ-401П (11908)-аренда"/>
      <sheetName val="КБ-401П (11909)-аренда"/>
      <sheetName val="КБ-401П (11930)-аренда"/>
      <sheetName val="КБ-401П (12915)-аренда"/>
      <sheetName val="КБ-401ПА (11516)-аренда"/>
      <sheetName val="КБ-401ПА (11745)-аренда"/>
      <sheetName val="КБ-405-1А (1433)-аренда"/>
      <sheetName val="КБ-405-1А (3993)-аренда"/>
      <sheetName val="КБ-408 (5706)-аренда"/>
      <sheetName val="КБ-408 (2060)-аренда"/>
      <sheetName val="КБ-408 (2227)-аренда"/>
      <sheetName val="КБ-309ХЛ  (2007)-аренда"/>
      <sheetName val="ВСТ-80 (12270)-аренда"/>
      <sheetName val="КБ-515 (1)-аренда"/>
      <sheetName val="КБ-515 (2)-аренда"/>
      <sheetName val="КС-4361А (2058)-аренда"/>
      <sheetName val="ДЭК-251 (2061)-аренда"/>
      <sheetName val="Амкодор-342С (4775)-аренда"/>
      <sheetName val="Амкадор-342С (10619)-аренда"/>
      <sheetName val="Амкодор-342С4 (13180)-аренда"/>
      <sheetName val="ТО-18Б.3 (3916)-аренда"/>
      <sheetName val="ТО-18Б.3 (4321)-аренда"/>
      <sheetName val="ТО-18 (10817)-аренда"/>
      <sheetName val="Либхер-531 (3860)-аренда"/>
      <sheetName val="МОАЗ-40484-022 (4656)-аренда"/>
      <sheetName val="Т-140 (10818)-аренда"/>
      <sheetName val="Амкодор-211 (12619)-аренда"/>
      <sheetName val="CLARK C35L (12701)-аренда"/>
      <sheetName val="Heli CPCD30 (11309)-аренда"/>
      <sheetName val="TOYOTA 72  (11310)-аренда"/>
      <sheetName val="LW 541F аренда"/>
      <sheetName val="LIUGONG CLG835 (11775) -аренда"/>
      <sheetName val="LIUGONG CLG 835 (11660)-аренда"/>
      <sheetName val="R-C-100-100T -аренда"/>
      <sheetName val="ДВ-1661 (РАК-7А) (5342)-аренда"/>
      <sheetName val="ДВ-1788.33 (6561)-аренда"/>
      <sheetName val="ДВ-1792 (7190)-аренда"/>
      <sheetName val="401М (10800)-аренда"/>
      <sheetName val="АП 40814 (10816)-аренда"/>
      <sheetName val="АП-40814 (1807)-аренда"/>
      <sheetName val="АП-41030 (4289)-аренда"/>
      <sheetName val="LINDE H35D -аренда"/>
      <sheetName val="ЭР-4045Р (6957)-аренда"/>
      <sheetName val="Беларус 82.П.МК.-аренда"/>
      <sheetName val="Т-140М2 (12860)-аренда"/>
      <sheetName val="МТЗ-80 (2539)-аренда"/>
      <sheetName val="МТЗ-80  (2540)-аренда"/>
      <sheetName val="МТЗ-80 (2559)-аренда"/>
      <sheetName val="Белорус-80.1 (11200)-аренда"/>
      <sheetName val="МТЗ-82 (2560)-аренда"/>
      <sheetName val="МТЗ-82 (4200)-аренда"/>
      <sheetName val="МТЗ-82 (4907)-аренда"/>
      <sheetName val="МТЗ-82.1 (11661)-аренда"/>
      <sheetName val="МТЗ-82.1 (11662)-аренда"/>
      <sheetName val="МТЗ-82.1 (11663)-аренда"/>
      <sheetName val="Белорус-132Н (403)-аренда"/>
      <sheetName val="Белорус-132Н (3945)-аренда"/>
      <sheetName val="Белорус-320- аренда"/>
      <sheetName val="К-701 (1273)-аренда"/>
      <sheetName val="К-701 (1577)-аренда"/>
      <sheetName val="Белорус-82.1- аренда"/>
      <sheetName val="Отвал "/>
      <sheetName val="ТБ-2(ДТ-75)  (4022)-аренда"/>
      <sheetName val="Т-170МБ (2581)-аренда"/>
      <sheetName val="ПСС-141.287 (4848)-аренда"/>
      <sheetName val="ПСС-141.28Э (11829)-аренда"/>
      <sheetName val="ГАЗ-66УДЗ (1424)-аренда"/>
      <sheetName val="ММЗ-03-ПВ (11668)-аренда"/>
      <sheetName val="ММЗ-03-ПВ (11035)-аренда"/>
      <sheetName val="R-8 (4525)-аренда"/>
      <sheetName val="R-8 (10039)-аренда"/>
      <sheetName val="R-8 (10040)-аренда"/>
      <sheetName val="R-8 (11257)-аренда"/>
      <sheetName val="CR8-Weber (12647)-аренда"/>
      <sheetName val="АДД-4002 (3083)-аренда"/>
      <sheetName val="АДД-4002 (3084)-аренда"/>
      <sheetName val="WAGT 220DC HSB -аренда"/>
      <sheetName val="СМБ-060А (432)-аренда"/>
      <sheetName val="KARCH (4596)-аренда"/>
      <sheetName val="KARCH (10395)-аренда"/>
    </sheetNames>
    <sheetDataSet>
      <sheetData sheetId="0">
        <row r="4">
          <cell r="C4">
            <v>1</v>
          </cell>
          <cell r="D4" t="str">
            <v>без топлива </v>
          </cell>
          <cell r="E4" t="str">
            <v>с топливом</v>
          </cell>
        </row>
      </sheetData>
      <sheetData sheetId="2">
        <row r="2">
          <cell r="C2">
            <v>42247</v>
          </cell>
        </row>
      </sheetData>
      <sheetData sheetId="5">
        <row r="6">
          <cell r="A6" t="str">
            <v>Экскаваторы </v>
          </cell>
        </row>
        <row r="10">
          <cell r="B10" t="str">
            <v>САТ-320DL</v>
          </cell>
        </row>
        <row r="12">
          <cell r="B12" t="str">
            <v>САТ-324 DLN</v>
          </cell>
        </row>
        <row r="14">
          <cell r="B14" t="str">
            <v>САТ М313D</v>
          </cell>
        </row>
        <row r="18">
          <cell r="B18" t="str">
            <v>JCBS 160W</v>
          </cell>
        </row>
        <row r="20">
          <cell r="A20" t="str">
            <v>Экскаваторы - погрузчики</v>
          </cell>
        </row>
        <row r="22">
          <cell r="B22" t="str">
            <v>Амкодор-702А</v>
          </cell>
        </row>
        <row r="26">
          <cell r="B26" t="str">
            <v>CAT-428F</v>
          </cell>
        </row>
        <row r="31">
          <cell r="B31" t="str">
            <v>ДЗ-42Г</v>
          </cell>
        </row>
        <row r="35">
          <cell r="B35" t="str">
            <v>САТ-D4К XL</v>
          </cell>
        </row>
        <row r="40">
          <cell r="B40" t="str">
            <v>САТ-D6T</v>
          </cell>
        </row>
        <row r="44">
          <cell r="B44" t="str">
            <v>КС-3577</v>
          </cell>
        </row>
        <row r="45">
          <cell r="B45" t="str">
            <v>КС-35719-5-02</v>
          </cell>
        </row>
        <row r="48">
          <cell r="B48" t="str">
            <v>КС-45717К-1Р</v>
          </cell>
        </row>
        <row r="71">
          <cell r="B71" t="str">
            <v>Амкодор-342С4</v>
          </cell>
        </row>
        <row r="77">
          <cell r="B77" t="str">
            <v>Амкодор-332С</v>
          </cell>
        </row>
        <row r="81">
          <cell r="B81" t="str">
            <v>TOYOTA 72 8FDJ35</v>
          </cell>
        </row>
        <row r="97">
          <cell r="B97" t="str">
            <v>Амкодор 451А</v>
          </cell>
        </row>
        <row r="107">
          <cell r="B107" t="str">
            <v>Белорус-80.1</v>
          </cell>
        </row>
        <row r="108">
          <cell r="B108" t="str">
            <v>МТЗ-82</v>
          </cell>
        </row>
        <row r="109">
          <cell r="B109" t="str">
            <v>МТЗ-82.1</v>
          </cell>
        </row>
        <row r="121">
          <cell r="A121" t="str">
            <v>Автовышка</v>
          </cell>
        </row>
        <row r="122">
          <cell r="B122" t="str">
            <v>ПСС-141.28Э</v>
          </cell>
        </row>
        <row r="123">
          <cell r="B123" t="str">
            <v>ПСС-131.12Э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16.125" style="0" customWidth="1"/>
    <col min="4" max="4" width="15.875" style="0" customWidth="1"/>
    <col min="5" max="5" width="19.375" style="0" customWidth="1"/>
    <col min="6" max="6" width="10.75390625" style="0" customWidth="1"/>
    <col min="7" max="7" width="8.625" style="0" hidden="1" customWidth="1"/>
    <col min="8" max="8" width="8.875" style="0" hidden="1" customWidth="1"/>
  </cols>
  <sheetData>
    <row r="1" spans="1:6" ht="12.75">
      <c r="A1" s="1"/>
      <c r="B1" s="1"/>
      <c r="C1" s="2"/>
      <c r="D1" s="2"/>
      <c r="E1" s="1"/>
      <c r="F1" s="1"/>
    </row>
    <row r="2" spans="1:6" ht="17.25">
      <c r="A2" s="82" t="s">
        <v>1</v>
      </c>
      <c r="B2" s="82"/>
      <c r="C2" s="82"/>
      <c r="D2" s="82"/>
      <c r="E2" s="82"/>
      <c r="F2" s="82"/>
    </row>
    <row r="3" spans="1:6" ht="12.75">
      <c r="A3" s="83" t="s">
        <v>2</v>
      </c>
      <c r="B3" s="83"/>
      <c r="C3" s="83"/>
      <c r="D3" s="83"/>
      <c r="E3" s="83"/>
      <c r="F3" s="83"/>
    </row>
    <row r="4" spans="1:6" ht="12.75">
      <c r="A4" s="83" t="s">
        <v>20</v>
      </c>
      <c r="B4" s="83"/>
      <c r="C4" s="83"/>
      <c r="D4" s="83"/>
      <c r="E4" s="83"/>
      <c r="F4" s="83"/>
    </row>
    <row r="5" spans="1:6" ht="13.5" thickBot="1">
      <c r="A5" s="1"/>
      <c r="B5" s="1"/>
      <c r="C5" s="1"/>
      <c r="D5" s="1"/>
      <c r="E5" s="1"/>
      <c r="F5" s="1"/>
    </row>
    <row r="6" spans="1:6" ht="31.5" customHeight="1" thickBot="1">
      <c r="A6" s="1"/>
      <c r="B6" s="4" t="s">
        <v>3</v>
      </c>
      <c r="C6" s="4" t="s">
        <v>4</v>
      </c>
      <c r="D6" s="61" t="s">
        <v>17</v>
      </c>
      <c r="E6" s="3" t="s">
        <v>5</v>
      </c>
      <c r="F6" s="1"/>
    </row>
    <row r="7" spans="1:6" ht="13.5" thickBot="1">
      <c r="A7" s="1"/>
      <c r="B7" s="5">
        <v>1</v>
      </c>
      <c r="C7" s="6">
        <f>B7+1</f>
        <v>2</v>
      </c>
      <c r="D7" s="7">
        <f>C7+1</f>
        <v>3</v>
      </c>
      <c r="E7" s="8">
        <v>4</v>
      </c>
      <c r="F7" s="9"/>
    </row>
    <row r="8" spans="1:6" ht="12.75">
      <c r="A8" s="1"/>
      <c r="B8" s="74"/>
      <c r="C8" s="74"/>
      <c r="D8" s="74"/>
      <c r="E8" s="75"/>
      <c r="F8" s="9"/>
    </row>
    <row r="9" spans="1:6" ht="12.75" customHeight="1" thickBot="1">
      <c r="A9" s="11"/>
      <c r="B9" s="79" t="str">
        <f>'[1]Свод затрат средний'!A28</f>
        <v>Автобусы</v>
      </c>
      <c r="C9" s="79"/>
      <c r="D9" s="79"/>
      <c r="E9" s="79"/>
      <c r="F9" s="10"/>
    </row>
    <row r="10" spans="1:6" ht="12.75">
      <c r="A10" s="11"/>
      <c r="B10" s="69">
        <v>1</v>
      </c>
      <c r="C10" s="62" t="str">
        <f>'[1]Свод затрат средний'!B33</f>
        <v>МАЗ-152062</v>
      </c>
      <c r="D10" s="70" t="str">
        <f>'[1]ПАРК'!G60</f>
        <v>47мест</v>
      </c>
      <c r="E10" s="71">
        <f>'[1]налоги средн.(рост)+'!T33</f>
        <v>393100</v>
      </c>
      <c r="F10" s="9"/>
    </row>
    <row r="11" spans="1:6" ht="12.75">
      <c r="A11" s="11"/>
      <c r="B11" s="12">
        <v>2</v>
      </c>
      <c r="C11" s="13" t="str">
        <f>'[1]Свод затрат средний'!B35</f>
        <v>КАВЗ-4235-31</v>
      </c>
      <c r="D11" s="14" t="str">
        <f>'[1]ПАРК'!G62</f>
        <v>31 мест</v>
      </c>
      <c r="E11" s="15">
        <f>'[1]налоги средн.(рост)+'!T35</f>
        <v>280900</v>
      </c>
      <c r="F11" s="9"/>
    </row>
    <row r="12" spans="1:6" ht="13.5" thickBot="1">
      <c r="A12" s="11"/>
      <c r="B12" s="16">
        <v>3</v>
      </c>
      <c r="C12" s="17" t="str">
        <f>'[1]Свод затрат средний'!B36</f>
        <v>МАЗ-241030</v>
      </c>
      <c r="D12" s="25" t="str">
        <f>'[1]ПАРК'!G63</f>
        <v>22 мест</v>
      </c>
      <c r="E12" s="18">
        <f>'[1]налоги средн.(рост)+'!T36</f>
        <v>267800</v>
      </c>
      <c r="F12" s="9"/>
    </row>
    <row r="13" spans="1:6" ht="16.5" customHeight="1">
      <c r="A13" s="11"/>
      <c r="B13" s="73"/>
      <c r="C13" s="64"/>
      <c r="D13" s="63"/>
      <c r="E13" s="68"/>
      <c r="F13" s="9"/>
    </row>
    <row r="14" spans="1:6" ht="13.5" customHeight="1" thickBot="1">
      <c r="A14" s="11"/>
      <c r="B14" s="79" t="str">
        <f>'[1]Свод затрат средний'!A37</f>
        <v>Бетоносмеситель</v>
      </c>
      <c r="C14" s="79"/>
      <c r="D14" s="79"/>
      <c r="E14" s="79"/>
      <c r="F14" s="10"/>
    </row>
    <row r="15" spans="1:6" ht="12.75">
      <c r="A15" s="11"/>
      <c r="B15" s="12">
        <v>1</v>
      </c>
      <c r="C15" s="13" t="str">
        <f>'[1]Свод затрат средний'!B38</f>
        <v>КАМАЗ-55111</v>
      </c>
      <c r="D15" s="19">
        <f>'[1]ПАРК'!H66</f>
        <v>9.65</v>
      </c>
      <c r="E15" s="15">
        <f>'[1]налоги средн.(рост)+'!T38</f>
        <v>415300</v>
      </c>
      <c r="F15" s="9"/>
    </row>
    <row r="16" spans="1:6" ht="12.75">
      <c r="A16" s="11"/>
      <c r="B16" s="12">
        <v>2</v>
      </c>
      <c r="C16" s="13" t="str">
        <f>'[1]Свод затрат средний'!B39</f>
        <v>КАМАЗ-53229</v>
      </c>
      <c r="D16" s="19">
        <f>'[1]ПАРК'!H68</f>
        <v>12.56</v>
      </c>
      <c r="E16" s="15">
        <f>'[1]налоги средн.(рост)+'!T39</f>
        <v>443000</v>
      </c>
      <c r="F16" s="9"/>
    </row>
    <row r="17" spans="1:6" ht="12.75">
      <c r="A17" s="11"/>
      <c r="B17" s="12">
        <v>3</v>
      </c>
      <c r="C17" s="13" t="str">
        <f>'[1]Свод затрат средний'!B40</f>
        <v>МАЗ-533731</v>
      </c>
      <c r="D17" s="14">
        <f>'[1]ПАРК'!H72</f>
        <v>7.5</v>
      </c>
      <c r="E17" s="15">
        <f>'[1]налоги средн.(рост)+'!T40</f>
        <v>329700</v>
      </c>
      <c r="F17" s="9"/>
    </row>
    <row r="18" spans="1:6" ht="12.75">
      <c r="A18" s="11"/>
      <c r="B18" s="12">
        <v>4</v>
      </c>
      <c r="C18" s="20" t="str">
        <f>'[1]Свод затрат средний'!B41</f>
        <v>МАЗ-6303-05</v>
      </c>
      <c r="D18" s="19">
        <f>'[1]ПАРК'!H73</f>
        <v>10.85</v>
      </c>
      <c r="E18" s="15">
        <f>'[1]налоги средн.(рост)+'!T41</f>
        <v>542200</v>
      </c>
      <c r="F18" s="9"/>
    </row>
    <row r="19" spans="1:6" ht="13.5" thickBot="1">
      <c r="A19" s="11"/>
      <c r="B19" s="21">
        <v>5</v>
      </c>
      <c r="C19" s="17" t="str">
        <f>'[1]Свод затрат средний'!B42</f>
        <v>МАЗ-6303</v>
      </c>
      <c r="D19" s="25">
        <f>'[1]ПАРК'!H75</f>
        <v>13</v>
      </c>
      <c r="E19" s="18">
        <f>'[1]налоги средн.(рост)+'!T42</f>
        <v>430800</v>
      </c>
      <c r="F19" s="9"/>
    </row>
    <row r="20" spans="1:6" ht="12.75">
      <c r="A20" s="11"/>
      <c r="B20" s="64"/>
      <c r="C20" s="64"/>
      <c r="D20" s="63"/>
      <c r="E20" s="68"/>
      <c r="F20" s="9"/>
    </row>
    <row r="21" spans="1:6" ht="13.5" customHeight="1">
      <c r="A21" s="11"/>
      <c r="B21" s="80" t="s">
        <v>22</v>
      </c>
      <c r="C21" s="80"/>
      <c r="D21" s="80"/>
      <c r="E21" s="80"/>
      <c r="F21" s="9"/>
    </row>
    <row r="22" spans="1:6" ht="13.5" customHeight="1" thickBot="1">
      <c r="A22" s="11"/>
      <c r="B22" s="81" t="s">
        <v>21</v>
      </c>
      <c r="C22" s="81"/>
      <c r="D22" s="81"/>
      <c r="E22" s="81"/>
      <c r="F22" s="9"/>
    </row>
    <row r="23" spans="1:6" ht="12.75">
      <c r="A23" s="11"/>
      <c r="B23" s="69">
        <v>1</v>
      </c>
      <c r="C23" s="62" t="s">
        <v>12</v>
      </c>
      <c r="D23" s="76">
        <v>9.7</v>
      </c>
      <c r="E23" s="71">
        <v>383200</v>
      </c>
      <c r="F23" s="9"/>
    </row>
    <row r="24" spans="1:6" ht="12.75">
      <c r="A24" s="11"/>
      <c r="B24" s="12">
        <v>2</v>
      </c>
      <c r="C24" s="13" t="s">
        <v>13</v>
      </c>
      <c r="D24" s="19">
        <v>12.6</v>
      </c>
      <c r="E24" s="15">
        <v>392700</v>
      </c>
      <c r="F24" s="9"/>
    </row>
    <row r="25" spans="1:6" ht="12.75">
      <c r="A25" s="11"/>
      <c r="B25" s="12">
        <v>3</v>
      </c>
      <c r="C25" s="13" t="s">
        <v>14</v>
      </c>
      <c r="D25" s="14">
        <v>7.5</v>
      </c>
      <c r="E25" s="15">
        <v>295800</v>
      </c>
      <c r="F25" s="9"/>
    </row>
    <row r="26" spans="1:6" ht="12.75">
      <c r="A26" s="11"/>
      <c r="B26" s="12">
        <v>4</v>
      </c>
      <c r="C26" s="13" t="s">
        <v>15</v>
      </c>
      <c r="D26" s="19">
        <v>10.9</v>
      </c>
      <c r="E26" s="15">
        <v>476000</v>
      </c>
      <c r="F26" s="9"/>
    </row>
    <row r="27" spans="1:6" ht="13.5" thickBot="1">
      <c r="A27" s="11"/>
      <c r="B27" s="21">
        <v>5</v>
      </c>
      <c r="C27" s="17" t="s">
        <v>16</v>
      </c>
      <c r="D27" s="25">
        <v>13</v>
      </c>
      <c r="E27" s="18">
        <v>361900</v>
      </c>
      <c r="F27" s="9"/>
    </row>
    <row r="28" spans="1:6" ht="12.75">
      <c r="A28" s="11"/>
      <c r="B28" s="64"/>
      <c r="C28" s="64"/>
      <c r="D28" s="63"/>
      <c r="E28" s="68"/>
      <c r="F28" s="9"/>
    </row>
    <row r="29" spans="1:6" ht="13.5" customHeight="1" thickBot="1">
      <c r="A29" s="11"/>
      <c r="B29" s="79" t="str">
        <f>'[1]Свод затрат средний'!A52</f>
        <v>Бортовые автомашины</v>
      </c>
      <c r="C29" s="79"/>
      <c r="D29" s="79"/>
      <c r="E29" s="79"/>
      <c r="F29" s="10"/>
    </row>
    <row r="30" spans="1:6" ht="12.75">
      <c r="A30" s="11"/>
      <c r="B30" s="12">
        <v>1</v>
      </c>
      <c r="C30" s="13" t="str">
        <f>'[1]Свод затрат средний'!B59</f>
        <v>GAZ-3309 </v>
      </c>
      <c r="D30" s="19">
        <f>'[1]ПАРК'!H96</f>
        <v>4.595</v>
      </c>
      <c r="E30" s="15">
        <f>'[1]налоги средн.(рост)+'!T59</f>
        <v>301400</v>
      </c>
      <c r="F30" s="9"/>
    </row>
    <row r="31" spans="1:6" ht="12.75">
      <c r="A31" s="11"/>
      <c r="B31" s="12">
        <v>2</v>
      </c>
      <c r="C31" s="13" t="str">
        <f>'[1]Свод затрат средний'!B64</f>
        <v>ГАЗ-331043</v>
      </c>
      <c r="D31" s="14">
        <f>'[1]ПАРК'!H102</f>
        <v>3.7</v>
      </c>
      <c r="E31" s="15">
        <f>'[1]налоги средн.(рост)+'!T64</f>
        <v>250700</v>
      </c>
      <c r="F31" s="9"/>
    </row>
    <row r="32" spans="1:6" ht="13.5" thickBot="1">
      <c r="A32" s="11"/>
      <c r="B32" s="24">
        <v>3</v>
      </c>
      <c r="C32" s="17" t="str">
        <f>'[1]Свод затрат средний'!B71</f>
        <v>МАЗ-5336-03</v>
      </c>
      <c r="D32" s="25">
        <f>'[1]ПАРК'!H110</f>
        <v>9.3</v>
      </c>
      <c r="E32" s="18">
        <f>'[1]налоги средн.(рост)+'!T71</f>
        <v>331600</v>
      </c>
      <c r="F32" s="9"/>
    </row>
    <row r="33" spans="1:6" ht="12.75">
      <c r="A33" s="11"/>
      <c r="B33" s="64"/>
      <c r="C33" s="64"/>
      <c r="D33" s="63"/>
      <c r="E33" s="67"/>
      <c r="F33" s="9"/>
    </row>
    <row r="34" spans="1:6" ht="13.5" customHeight="1" thickBot="1">
      <c r="A34" s="11"/>
      <c r="B34" s="79" t="str">
        <f>'[1]Свод затрат средний'!A77</f>
        <v>Лесовоз</v>
      </c>
      <c r="C34" s="79"/>
      <c r="D34" s="79"/>
      <c r="E34" s="79"/>
      <c r="F34" s="10"/>
    </row>
    <row r="35" spans="1:6" ht="13.5" thickBot="1">
      <c r="A35" s="11"/>
      <c r="B35" s="22">
        <v>1</v>
      </c>
      <c r="C35" s="26" t="str">
        <f>'[1]Свод затрат средний'!B78</f>
        <v>МАЗ-630300-2126</v>
      </c>
      <c r="D35" s="23">
        <f>'[1]ПАРК'!H120</f>
        <v>13.3</v>
      </c>
      <c r="E35" s="72">
        <f>'[1]налоги средн.(рост)+'!T78</f>
        <v>415200</v>
      </c>
      <c r="F35" s="9"/>
    </row>
    <row r="36" spans="1:6" ht="12.75">
      <c r="A36" s="11"/>
      <c r="B36" s="65"/>
      <c r="C36" s="65"/>
      <c r="D36" s="66"/>
      <c r="E36" s="67"/>
      <c r="F36" s="9"/>
    </row>
    <row r="37" spans="1:6" ht="13.5" customHeight="1" thickBot="1">
      <c r="A37" s="11"/>
      <c r="B37" s="78" t="str">
        <f>'[1]Свод затрат средний'!A84</f>
        <v>Самосвалы</v>
      </c>
      <c r="C37" s="78"/>
      <c r="D37" s="78"/>
      <c r="E37" s="78"/>
      <c r="F37" s="10"/>
    </row>
    <row r="38" spans="1:6" ht="12.75">
      <c r="A38" s="11"/>
      <c r="B38" s="12">
        <v>1</v>
      </c>
      <c r="C38" s="13" t="str">
        <f>'[1]Свод затрат средний'!B87</f>
        <v>МАЗ-5551 </v>
      </c>
      <c r="D38" s="14">
        <f>'[1]ПАРК'!H129</f>
        <v>8.5</v>
      </c>
      <c r="E38" s="15">
        <f>'[1]налоги средн.(рост)+'!T87</f>
        <v>343400</v>
      </c>
      <c r="F38" s="9"/>
    </row>
    <row r="39" spans="1:6" ht="12.75">
      <c r="A39" s="11"/>
      <c r="B39" s="12">
        <v>2</v>
      </c>
      <c r="C39" s="13" t="str">
        <f>'[1]Свод затрат средний'!B88</f>
        <v>МАЗ-551605-2121-024</v>
      </c>
      <c r="D39" s="14">
        <f>'[1]ПАРК'!H134</f>
        <v>20</v>
      </c>
      <c r="E39" s="15">
        <f>'[1]налоги средн.(рост)+'!T88</f>
        <v>422700</v>
      </c>
      <c r="F39" s="9"/>
    </row>
    <row r="40" spans="1:6" ht="12.75">
      <c r="A40" s="11"/>
      <c r="B40" s="12">
        <v>3</v>
      </c>
      <c r="C40" s="13" t="str">
        <f>'[1]Свод затрат средний'!B96</f>
        <v>МАЗ-5551 А2</v>
      </c>
      <c r="D40" s="14">
        <f>'[1]ПАРК'!H165</f>
        <v>10</v>
      </c>
      <c r="E40" s="15">
        <f>'[1]налоги средн.(рост)+'!T96</f>
        <v>322100</v>
      </c>
      <c r="F40" s="9"/>
    </row>
    <row r="41" spans="1:6" ht="12.75">
      <c r="A41" s="11"/>
      <c r="B41" s="12">
        <f>B40+1</f>
        <v>4</v>
      </c>
      <c r="C41" s="13" t="str">
        <f>'[1]Свод затрат средний'!B98</f>
        <v>МАЗ-МАН 651268</v>
      </c>
      <c r="D41" s="14">
        <f>'[1]ПАРК'!H178</f>
        <v>22</v>
      </c>
      <c r="E41" s="15">
        <f>'[1]налоги средн.(рост)+'!T98</f>
        <v>458900</v>
      </c>
      <c r="F41" s="9"/>
    </row>
    <row r="42" spans="1:6" ht="12.75">
      <c r="A42" s="11"/>
      <c r="B42" s="12">
        <f>B41+1</f>
        <v>5</v>
      </c>
      <c r="C42" s="13" t="str">
        <f>'[1]Свод затрат средний'!B99</f>
        <v>МАЗ-МАН 652538</v>
      </c>
      <c r="D42" s="14">
        <f>'[1]ПАРК'!H179</f>
        <v>22.5</v>
      </c>
      <c r="E42" s="15">
        <f>'[1]налоги средн.(рост)+'!T99</f>
        <v>419400</v>
      </c>
      <c r="F42" s="9"/>
    </row>
    <row r="43" spans="1:6" ht="13.5" thickBot="1">
      <c r="A43" s="11"/>
      <c r="B43" s="24">
        <v>6</v>
      </c>
      <c r="C43" s="17" t="str">
        <f>'[1]Свод затрат средний'!B101</f>
        <v>МАЗ-МАН 756539</v>
      </c>
      <c r="D43" s="25">
        <f>'[1]ПАРК'!H187</f>
        <v>25.5</v>
      </c>
      <c r="E43" s="18">
        <f>'[1]налоги средн.(рост)+'!T101</f>
        <v>495600</v>
      </c>
      <c r="F43" s="9"/>
    </row>
    <row r="44" spans="1:6" ht="12.75">
      <c r="A44" s="11"/>
      <c r="B44" s="64"/>
      <c r="C44" s="64"/>
      <c r="D44" s="63"/>
      <c r="E44" s="67"/>
      <c r="F44" s="9"/>
    </row>
    <row r="45" spans="1:6" ht="13.5" customHeight="1" thickBot="1">
      <c r="A45" s="11"/>
      <c r="B45" s="77" t="str">
        <f>'[1]Свод затрат средний'!A105</f>
        <v>Седельные тягачи</v>
      </c>
      <c r="C45" s="77"/>
      <c r="D45" s="77"/>
      <c r="E45" s="77"/>
      <c r="F45" s="10"/>
    </row>
    <row r="46" spans="1:6" ht="12.75">
      <c r="A46" s="11"/>
      <c r="B46" s="27">
        <v>1</v>
      </c>
      <c r="C46" s="28" t="str">
        <f>'[1]Свод затрат средний'!B110</f>
        <v>МАЗ-543230</v>
      </c>
      <c r="D46" s="19" t="s">
        <v>0</v>
      </c>
      <c r="E46" s="15">
        <f>'[1]налоги средн.(рост)+'!T110</f>
        <v>319500</v>
      </c>
      <c r="F46" s="9"/>
    </row>
    <row r="47" spans="1:6" ht="12.75">
      <c r="A47" s="11"/>
      <c r="B47" s="27">
        <v>2</v>
      </c>
      <c r="C47" s="28" t="str">
        <f>'[1]Свод затрат средний'!B111</f>
        <v>МАЗ-642290</v>
      </c>
      <c r="D47" s="14" t="s">
        <v>0</v>
      </c>
      <c r="E47" s="15">
        <f>'[1]налоги средн.(рост)+'!T111</f>
        <v>317000</v>
      </c>
      <c r="F47" s="9"/>
    </row>
    <row r="48" spans="1:6" ht="12.75">
      <c r="A48" s="11"/>
      <c r="B48" s="27">
        <v>3</v>
      </c>
      <c r="C48" s="28" t="str">
        <f>'[1]Свод затрат средний'!B112</f>
        <v>МАЗ-5433</v>
      </c>
      <c r="D48" s="14" t="s">
        <v>0</v>
      </c>
      <c r="E48" s="15">
        <f>'[1]налоги средн.(рост)+'!T112</f>
        <v>296000</v>
      </c>
      <c r="F48" s="9"/>
    </row>
    <row r="49" spans="1:6" ht="12.75">
      <c r="A49" s="11"/>
      <c r="B49" s="12">
        <v>4</v>
      </c>
      <c r="C49" s="13" t="str">
        <f>'[1]Свод затрат средний'!B115</f>
        <v>МАЗ-642205</v>
      </c>
      <c r="D49" s="14" t="s">
        <v>0</v>
      </c>
      <c r="E49" s="15">
        <f>'[1]налоги средн.(рост)+'!T115</f>
        <v>329600</v>
      </c>
      <c r="F49" s="9"/>
    </row>
    <row r="50" spans="1:6" ht="13.5" thickBot="1">
      <c r="A50" s="11"/>
      <c r="B50" s="24">
        <v>5</v>
      </c>
      <c r="C50" s="17" t="str">
        <f>'[1]Свод затрат средний'!B116</f>
        <v>МАЗ-642208-232</v>
      </c>
      <c r="D50" s="25" t="s">
        <v>0</v>
      </c>
      <c r="E50" s="18">
        <f>'[1]налоги средн.(рост)+'!T116</f>
        <v>342100</v>
      </c>
      <c r="F50" s="9"/>
    </row>
    <row r="51" spans="1:6" ht="12.75">
      <c r="A51" s="11"/>
      <c r="B51" s="64"/>
      <c r="C51" s="64"/>
      <c r="D51" s="63"/>
      <c r="E51" s="67"/>
      <c r="F51" s="9"/>
    </row>
    <row r="52" spans="1:6" ht="13.5" customHeight="1" thickBot="1">
      <c r="A52" s="11"/>
      <c r="B52" s="77" t="s">
        <v>19</v>
      </c>
      <c r="C52" s="77"/>
      <c r="D52" s="77"/>
      <c r="E52" s="77"/>
      <c r="F52" s="10"/>
    </row>
    <row r="53" spans="1:6" ht="12.75">
      <c r="A53" s="11"/>
      <c r="B53" s="27">
        <v>1</v>
      </c>
      <c r="C53" s="28" t="str">
        <f>'[1]Свод затрат средний'!B148</f>
        <v>ПЛ 12-12 площ.</v>
      </c>
      <c r="D53" s="29">
        <f>'[1]ПАРК'!H293</f>
        <v>12</v>
      </c>
      <c r="E53" s="15">
        <f>'[1]налоги средн.(рост)+'!T148</f>
        <v>69400</v>
      </c>
      <c r="F53" s="9"/>
    </row>
    <row r="54" spans="1:6" ht="12.75">
      <c r="A54" s="11"/>
      <c r="B54" s="27">
        <v>2</v>
      </c>
      <c r="C54" s="28" t="str">
        <f>'[1]Свод затрат средний'!B149</f>
        <v>ПЛ 12-12(платформа)</v>
      </c>
      <c r="D54" s="29">
        <f>'[1]ПАРК'!H303</f>
        <v>12</v>
      </c>
      <c r="E54" s="15">
        <f>'[1]налоги средн.(рост)+'!T149</f>
        <v>75400</v>
      </c>
      <c r="F54" s="9"/>
    </row>
    <row r="55" spans="1:6" ht="12.75">
      <c r="A55" s="11"/>
      <c r="B55" s="27">
        <v>3</v>
      </c>
      <c r="C55" s="28" t="str">
        <f>'[1]Свод затрат средний'!B156</f>
        <v>А-483 панел.</v>
      </c>
      <c r="D55" s="29">
        <f>'[1]ПАРК'!H317</f>
        <v>14</v>
      </c>
      <c r="E55" s="15">
        <f>'[1]налоги средн.(рост)+'!T156</f>
        <v>80600</v>
      </c>
      <c r="F55" s="9"/>
    </row>
    <row r="56" spans="1:6" ht="13.5" thickBot="1">
      <c r="A56" s="11"/>
      <c r="B56" s="16">
        <v>4</v>
      </c>
      <c r="C56" s="30" t="str">
        <f>'[1]Свод затрат средний'!B168</f>
        <v>МАЗ-9380 платф.</v>
      </c>
      <c r="D56" s="29">
        <f>'[1]ПАРК'!H342</f>
        <v>20.9</v>
      </c>
      <c r="E56" s="15">
        <f>'[1]налоги средн.(рост)+'!T168</f>
        <v>56100</v>
      </c>
      <c r="F56" s="9"/>
    </row>
    <row r="57" spans="1:6" ht="12.75">
      <c r="A57" s="1"/>
      <c r="B57" s="1"/>
      <c r="C57" s="1"/>
      <c r="D57" s="31"/>
      <c r="E57" s="31"/>
      <c r="F57" s="1"/>
    </row>
    <row r="58" spans="1:6" ht="12.75">
      <c r="A58" s="1"/>
      <c r="B58" s="1"/>
      <c r="C58" s="1"/>
      <c r="D58" s="11"/>
      <c r="E58" s="11"/>
      <c r="F58" s="1"/>
    </row>
  </sheetData>
  <sheetProtection/>
  <mergeCells count="12">
    <mergeCell ref="A2:F2"/>
    <mergeCell ref="A3:F3"/>
    <mergeCell ref="A4:F4"/>
    <mergeCell ref="B52:E52"/>
    <mergeCell ref="B45:E45"/>
    <mergeCell ref="B37:E37"/>
    <mergeCell ref="B29:E29"/>
    <mergeCell ref="B14:E14"/>
    <mergeCell ref="B9:E9"/>
    <mergeCell ref="B21:E21"/>
    <mergeCell ref="B34:E34"/>
    <mergeCell ref="B22:E2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3">
      <selection activeCell="H9" sqref="H9"/>
    </sheetView>
  </sheetViews>
  <sheetFormatPr defaultColWidth="9.00390625" defaultRowHeight="12.75"/>
  <cols>
    <col min="1" max="1" width="5.50390625" style="0" customWidth="1"/>
    <col min="2" max="2" width="32.375" style="0" customWidth="1"/>
    <col min="3" max="3" width="6.375" style="0" hidden="1" customWidth="1"/>
    <col min="4" max="4" width="21.625" style="0" customWidth="1"/>
    <col min="5" max="5" width="0.37109375" style="0" hidden="1" customWidth="1"/>
  </cols>
  <sheetData>
    <row r="1" spans="1:5" ht="12.75">
      <c r="A1" s="32"/>
      <c r="B1" s="32"/>
      <c r="C1" s="1"/>
      <c r="D1" s="1"/>
      <c r="E1" s="32"/>
    </row>
    <row r="2" spans="1:5" ht="12.75">
      <c r="A2" s="32"/>
      <c r="B2" s="32"/>
      <c r="C2" s="1"/>
      <c r="D2" s="1"/>
      <c r="E2" s="32"/>
    </row>
    <row r="3" spans="1:7" ht="17.25" customHeight="1">
      <c r="A3" s="85" t="s">
        <v>1</v>
      </c>
      <c r="B3" s="85"/>
      <c r="C3" s="85"/>
      <c r="D3" s="85"/>
      <c r="E3" s="85"/>
      <c r="F3" s="85"/>
      <c r="G3" s="85"/>
    </row>
    <row r="4" spans="1:8" ht="19.5" customHeight="1">
      <c r="A4" s="84" t="s">
        <v>18</v>
      </c>
      <c r="B4" s="84"/>
      <c r="C4" s="84"/>
      <c r="D4" s="84"/>
      <c r="E4" s="84"/>
      <c r="F4" s="84"/>
      <c r="G4" s="84"/>
      <c r="H4" s="84"/>
    </row>
    <row r="5" spans="1:8" ht="42.75" customHeight="1">
      <c r="A5" s="84"/>
      <c r="B5" s="84"/>
      <c r="C5" s="84"/>
      <c r="D5" s="84"/>
      <c r="E5" s="84"/>
      <c r="F5" s="84"/>
      <c r="G5" s="84"/>
      <c r="H5" s="84"/>
    </row>
    <row r="6" spans="1:5" ht="15.75" thickBot="1">
      <c r="A6" s="33"/>
      <c r="B6" s="34">
        <f>'[2]Общие константы'!$C$2</f>
        <v>42247</v>
      </c>
      <c r="C6" s="90" t="str">
        <f>IF('[2]Режимы'!$C$4=0,'[2]Режимы'!$D$4,'[2]Режимы'!$E$4)</f>
        <v>с топливом</v>
      </c>
      <c r="D6" s="90"/>
      <c r="E6" s="90"/>
    </row>
    <row r="7" spans="1:6" ht="30" customHeight="1" thickBot="1">
      <c r="A7" s="42" t="s">
        <v>3</v>
      </c>
      <c r="B7" s="43" t="s">
        <v>6</v>
      </c>
      <c r="C7" s="91" t="s">
        <v>7</v>
      </c>
      <c r="D7" s="92"/>
      <c r="E7" s="93"/>
      <c r="F7" s="41"/>
    </row>
    <row r="8" spans="1:5" ht="12.75">
      <c r="A8" s="88" t="str">
        <f>'[2]Константы по стр.машинам'!A6:B6</f>
        <v>Экскаваторы </v>
      </c>
      <c r="B8" s="89"/>
      <c r="C8" s="46" t="e">
        <f>#REF!+#REF!</f>
        <v>#REF!</v>
      </c>
      <c r="D8" s="47" t="s">
        <v>0</v>
      </c>
      <c r="E8" s="44" t="e">
        <f aca="true" t="shared" si="0" ref="E8:E23">D8-C8</f>
        <v>#VALUE!</v>
      </c>
    </row>
    <row r="9" spans="1:5" ht="12.75">
      <c r="A9" s="48">
        <v>1</v>
      </c>
      <c r="B9" s="35" t="str">
        <f>'[2]Константы по стр.машинам'!B10</f>
        <v>САТ-320DL</v>
      </c>
      <c r="C9" s="37" t="e">
        <f>#REF!+#REF!</f>
        <v>#REF!</v>
      </c>
      <c r="D9" s="57">
        <v>649900</v>
      </c>
      <c r="E9" s="45" t="e">
        <f t="shared" si="0"/>
        <v>#REF!</v>
      </c>
    </row>
    <row r="10" spans="1:5" ht="12.75">
      <c r="A10" s="48">
        <v>2</v>
      </c>
      <c r="B10" s="35" t="str">
        <f>'[2]Константы по стр.машинам'!B12</f>
        <v>САТ-324 DLN</v>
      </c>
      <c r="C10" s="37" t="e">
        <f>#REF!+#REF!</f>
        <v>#REF!</v>
      </c>
      <c r="D10" s="57">
        <v>559000</v>
      </c>
      <c r="E10" s="45" t="e">
        <f t="shared" si="0"/>
        <v>#REF!</v>
      </c>
    </row>
    <row r="11" spans="1:5" ht="12.75">
      <c r="A11" s="48">
        <v>3</v>
      </c>
      <c r="B11" s="35" t="str">
        <f>'[2]Константы по стр.машинам'!B14</f>
        <v>САТ М313D</v>
      </c>
      <c r="C11" s="37" t="e">
        <f>#REF!+#REF!</f>
        <v>#REF!</v>
      </c>
      <c r="D11" s="57">
        <v>531700</v>
      </c>
      <c r="E11" s="45" t="e">
        <f t="shared" si="0"/>
        <v>#REF!</v>
      </c>
    </row>
    <row r="12" spans="1:5" ht="12.75">
      <c r="A12" s="48">
        <v>4</v>
      </c>
      <c r="B12" s="35" t="str">
        <f>'[2]Константы по стр.машинам'!B18</f>
        <v>JCBS 160W</v>
      </c>
      <c r="C12" s="37" t="e">
        <f>#REF!+#REF!</f>
        <v>#REF!</v>
      </c>
      <c r="D12" s="57">
        <v>516400</v>
      </c>
      <c r="E12" s="45" t="e">
        <f t="shared" si="0"/>
        <v>#REF!</v>
      </c>
    </row>
    <row r="13" spans="1:5" ht="12.75">
      <c r="A13" s="86" t="str">
        <f>'[2]Константы по стр.машинам'!A20:B20</f>
        <v>Экскаваторы - погрузчики</v>
      </c>
      <c r="B13" s="87"/>
      <c r="C13" s="49"/>
      <c r="D13" s="59"/>
      <c r="E13" s="38"/>
    </row>
    <row r="14" spans="1:5" ht="12.75">
      <c r="A14" s="48">
        <v>5</v>
      </c>
      <c r="B14" s="35" t="str">
        <f>'[2]Константы по стр.машинам'!B22</f>
        <v>Амкодор-702А</v>
      </c>
      <c r="C14" s="37" t="e">
        <f>#REF!+#REF!</f>
        <v>#REF!</v>
      </c>
      <c r="D14" s="57">
        <v>308200</v>
      </c>
      <c r="E14" s="45" t="e">
        <f t="shared" si="0"/>
        <v>#REF!</v>
      </c>
    </row>
    <row r="15" spans="1:5" ht="12.75">
      <c r="A15" s="48">
        <v>6</v>
      </c>
      <c r="B15" s="35" t="str">
        <f>'[2]Константы по стр.машинам'!B26</f>
        <v>CAT-428F</v>
      </c>
      <c r="C15" s="37" t="e">
        <f>#REF!+#REF!</f>
        <v>#REF!</v>
      </c>
      <c r="D15" s="57">
        <v>393900</v>
      </c>
      <c r="E15" s="45" t="e">
        <f t="shared" si="0"/>
        <v>#REF!</v>
      </c>
    </row>
    <row r="16" spans="1:5" ht="12.75">
      <c r="A16" s="86" t="s">
        <v>8</v>
      </c>
      <c r="B16" s="87"/>
      <c r="C16" s="37" t="e">
        <f>#REF!+#REF!</f>
        <v>#REF!</v>
      </c>
      <c r="D16" s="57"/>
      <c r="E16" s="45" t="e">
        <f t="shared" si="0"/>
        <v>#REF!</v>
      </c>
    </row>
    <row r="17" spans="1:5" ht="12.75">
      <c r="A17" s="50">
        <v>7</v>
      </c>
      <c r="B17" s="35" t="str">
        <f>'[2]Константы по стр.машинам'!B31</f>
        <v>ДЗ-42Г</v>
      </c>
      <c r="C17" s="37" t="e">
        <f>#REF!+#REF!</f>
        <v>#REF!</v>
      </c>
      <c r="D17" s="57">
        <v>369500</v>
      </c>
      <c r="E17" s="45" t="e">
        <f t="shared" si="0"/>
        <v>#REF!</v>
      </c>
    </row>
    <row r="18" spans="1:5" ht="12.75">
      <c r="A18" s="50">
        <v>8</v>
      </c>
      <c r="B18" s="35" t="str">
        <f>'[2]Константы по стр.машинам'!B35</f>
        <v>САТ-D4К XL</v>
      </c>
      <c r="C18" s="37" t="e">
        <f>#REF!+#REF!</f>
        <v>#REF!</v>
      </c>
      <c r="D18" s="57">
        <v>457800</v>
      </c>
      <c r="E18" s="45" t="e">
        <f t="shared" si="0"/>
        <v>#REF!</v>
      </c>
    </row>
    <row r="19" spans="1:5" ht="12.75">
      <c r="A19" s="48">
        <v>9</v>
      </c>
      <c r="B19" s="35" t="str">
        <f>'[2]Константы по стр.машинам'!B40</f>
        <v>САТ-D6T</v>
      </c>
      <c r="C19" s="37" t="e">
        <f>#REF!+#REF!</f>
        <v>#REF!</v>
      </c>
      <c r="D19" s="57">
        <v>688700</v>
      </c>
      <c r="E19" s="45" t="e">
        <f t="shared" si="0"/>
        <v>#REF!</v>
      </c>
    </row>
    <row r="20" spans="1:5" ht="12.75">
      <c r="A20" s="86" t="s">
        <v>9</v>
      </c>
      <c r="B20" s="87"/>
      <c r="C20" s="37" t="e">
        <f>#REF!+#REF!</f>
        <v>#REF!</v>
      </c>
      <c r="D20" s="57"/>
      <c r="E20" s="45" t="e">
        <f t="shared" si="0"/>
        <v>#REF!</v>
      </c>
    </row>
    <row r="21" spans="1:5" ht="12.75">
      <c r="A21" s="48">
        <v>10</v>
      </c>
      <c r="B21" s="35" t="str">
        <f>'[2]Константы по стр.машинам'!B44</f>
        <v>КС-3577</v>
      </c>
      <c r="C21" s="37" t="e">
        <f>#REF!+#REF!</f>
        <v>#REF!</v>
      </c>
      <c r="D21" s="57">
        <v>388700</v>
      </c>
      <c r="E21" s="45" t="e">
        <f t="shared" si="0"/>
        <v>#REF!</v>
      </c>
    </row>
    <row r="22" spans="1:5" ht="12.75">
      <c r="A22" s="48">
        <v>11</v>
      </c>
      <c r="B22" s="35" t="str">
        <f>'[2]Константы по стр.машинам'!B45</f>
        <v>КС-35719-5-02</v>
      </c>
      <c r="C22" s="37" t="e">
        <f>#REF!+#REF!</f>
        <v>#REF!</v>
      </c>
      <c r="D22" s="57">
        <v>470400</v>
      </c>
      <c r="E22" s="45" t="e">
        <f t="shared" si="0"/>
        <v>#REF!</v>
      </c>
    </row>
    <row r="23" spans="1:5" ht="12.75">
      <c r="A23" s="50">
        <v>12</v>
      </c>
      <c r="B23" s="35" t="str">
        <f>'[2]Константы по стр.машинам'!B48</f>
        <v>КС-45717К-1Р</v>
      </c>
      <c r="C23" s="37" t="e">
        <f>#REF!+#REF!</f>
        <v>#REF!</v>
      </c>
      <c r="D23" s="57">
        <v>511500</v>
      </c>
      <c r="E23" s="45" t="e">
        <f t="shared" si="0"/>
        <v>#REF!</v>
      </c>
    </row>
    <row r="24" spans="1:5" ht="12.75">
      <c r="A24" s="86" t="s">
        <v>10</v>
      </c>
      <c r="B24" s="87"/>
      <c r="C24" s="37" t="e">
        <f>#REF!+#REF!</f>
        <v>#REF!</v>
      </c>
      <c r="D24" s="57"/>
      <c r="E24" s="45" t="e">
        <f aca="true" t="shared" si="1" ref="E24:E35">D24-C24</f>
        <v>#REF!</v>
      </c>
    </row>
    <row r="25" spans="1:5" ht="12.75">
      <c r="A25" s="48">
        <v>13</v>
      </c>
      <c r="B25" s="35" t="str">
        <f>'[2]Константы по стр.машинам'!B71</f>
        <v>Амкодор-342С4</v>
      </c>
      <c r="C25" s="37" t="e">
        <f>#REF!+#REF!</f>
        <v>#REF!</v>
      </c>
      <c r="D25" s="57">
        <v>483600</v>
      </c>
      <c r="E25" s="45" t="e">
        <f t="shared" si="1"/>
        <v>#REF!</v>
      </c>
    </row>
    <row r="26" spans="1:5" ht="12.75">
      <c r="A26" s="48">
        <v>14</v>
      </c>
      <c r="B26" s="35" t="str">
        <f>'[2]Константы по стр.машинам'!B77</f>
        <v>Амкодор-332С</v>
      </c>
      <c r="C26" s="37" t="e">
        <f>#REF!+#REF!</f>
        <v>#REF!</v>
      </c>
      <c r="D26" s="57">
        <v>411300</v>
      </c>
      <c r="E26" s="45" t="e">
        <f t="shared" si="1"/>
        <v>#REF!</v>
      </c>
    </row>
    <row r="27" spans="1:5" ht="12.75">
      <c r="A27" s="48">
        <v>15</v>
      </c>
      <c r="B27" s="35" t="str">
        <f>'[2]Константы по стр.машинам'!B81</f>
        <v>TOYOTA 72 8FDJ35</v>
      </c>
      <c r="C27" s="36" t="e">
        <f>#REF!+#REF!</f>
        <v>#REF!</v>
      </c>
      <c r="D27" s="57">
        <v>236800</v>
      </c>
      <c r="E27" s="45" t="e">
        <f>D27-C27</f>
        <v>#REF!</v>
      </c>
    </row>
    <row r="28" spans="1:5" ht="12.75">
      <c r="A28" s="48">
        <v>16</v>
      </c>
      <c r="B28" s="35" t="str">
        <f>'[2]Константы по стр.машинам'!B97</f>
        <v>Амкодор 451А</v>
      </c>
      <c r="C28" s="36" t="e">
        <f>#REF!+#REF!</f>
        <v>#REF!</v>
      </c>
      <c r="D28" s="57">
        <v>365000</v>
      </c>
      <c r="E28" s="45" t="e">
        <f t="shared" si="1"/>
        <v>#REF!</v>
      </c>
    </row>
    <row r="29" spans="1:5" ht="12.75">
      <c r="A29" s="86" t="s">
        <v>11</v>
      </c>
      <c r="B29" s="87"/>
      <c r="C29" s="40"/>
      <c r="D29" s="60" t="s">
        <v>0</v>
      </c>
      <c r="E29" s="55"/>
    </row>
    <row r="30" spans="1:5" ht="12.75">
      <c r="A30" s="48">
        <v>17</v>
      </c>
      <c r="B30" s="35" t="str">
        <f>'[2]Константы по стр.машинам'!B107</f>
        <v>Белорус-80.1</v>
      </c>
      <c r="C30" s="36" t="e">
        <f>#REF!+#REF!</f>
        <v>#REF!</v>
      </c>
      <c r="D30" s="57">
        <v>274000</v>
      </c>
      <c r="E30" s="45" t="e">
        <f t="shared" si="1"/>
        <v>#REF!</v>
      </c>
    </row>
    <row r="31" spans="1:5" ht="12.75">
      <c r="A31" s="48">
        <v>18</v>
      </c>
      <c r="B31" s="35" t="str">
        <f>'[2]Константы по стр.машинам'!B108</f>
        <v>МТЗ-82</v>
      </c>
      <c r="C31" s="36" t="e">
        <f>#REF!+#REF!</f>
        <v>#REF!</v>
      </c>
      <c r="D31" s="57">
        <v>257600</v>
      </c>
      <c r="E31" s="45" t="e">
        <f t="shared" si="1"/>
        <v>#REF!</v>
      </c>
    </row>
    <row r="32" spans="1:5" ht="12.75">
      <c r="A32" s="48">
        <v>19</v>
      </c>
      <c r="B32" s="35" t="str">
        <f>'[2]Константы по стр.машинам'!B109</f>
        <v>МТЗ-82.1</v>
      </c>
      <c r="C32" s="36" t="e">
        <f>#REF!+#REF!</f>
        <v>#REF!</v>
      </c>
      <c r="D32" s="57">
        <v>260100</v>
      </c>
      <c r="E32" s="45" t="e">
        <f t="shared" si="1"/>
        <v>#REF!</v>
      </c>
    </row>
    <row r="33" spans="1:5" ht="12.75">
      <c r="A33" s="86" t="str">
        <f>'[2]Константы по стр.машинам'!A121:B121</f>
        <v>Автовышка</v>
      </c>
      <c r="B33" s="87"/>
      <c r="C33" s="51"/>
      <c r="D33" s="59"/>
      <c r="E33" s="39"/>
    </row>
    <row r="34" spans="1:5" ht="12.75">
      <c r="A34" s="48">
        <v>20</v>
      </c>
      <c r="B34" s="35" t="str">
        <f>'[2]Константы по стр.машинам'!B122</f>
        <v>ПСС-141.28Э</v>
      </c>
      <c r="C34" s="36" t="e">
        <f>#REF!+#REF!</f>
        <v>#REF!</v>
      </c>
      <c r="D34" s="57">
        <v>400700</v>
      </c>
      <c r="E34" s="45" t="e">
        <f t="shared" si="1"/>
        <v>#REF!</v>
      </c>
    </row>
    <row r="35" spans="1:5" ht="13.5" thickBot="1">
      <c r="A35" s="52">
        <v>21</v>
      </c>
      <c r="B35" s="53" t="str">
        <f>'[2]Константы по стр.машинам'!B123</f>
        <v>ПСС-131.12Э</v>
      </c>
      <c r="C35" s="54" t="e">
        <f>#REF!+#REF!</f>
        <v>#REF!</v>
      </c>
      <c r="D35" s="58">
        <v>330900</v>
      </c>
      <c r="E35" s="56" t="e">
        <f t="shared" si="1"/>
        <v>#REF!</v>
      </c>
    </row>
  </sheetData>
  <sheetProtection/>
  <mergeCells count="11">
    <mergeCell ref="A24:B24"/>
    <mergeCell ref="A4:H5"/>
    <mergeCell ref="A3:G3"/>
    <mergeCell ref="A33:B33"/>
    <mergeCell ref="A29:B29"/>
    <mergeCell ref="A8:B8"/>
    <mergeCell ref="A13:B13"/>
    <mergeCell ref="A20:B20"/>
    <mergeCell ref="C6:E6"/>
    <mergeCell ref="C7:E7"/>
    <mergeCell ref="A16:B1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2015-11-27T07:59:57Z</cp:lastPrinted>
  <dcterms:created xsi:type="dcterms:W3CDTF">2008-01-04T13:49:22Z</dcterms:created>
  <dcterms:modified xsi:type="dcterms:W3CDTF">2015-11-27T08:44:05Z</dcterms:modified>
  <cp:category/>
  <cp:version/>
  <cp:contentType/>
  <cp:contentStatus/>
</cp:coreProperties>
</file>